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16380" windowHeight="8196" tabRatio="500"/>
  </bookViews>
  <sheets>
    <sheet name="наказы 4 кв 2020" sheetId="1" r:id="rId1"/>
  </sheets>
  <definedNames>
    <definedName name="_xlnm._FilterDatabase" localSheetId="0" hidden="1">'наказы 4 кв 2020'!$A$9:$AMJ$61</definedName>
    <definedName name="_xlnm.Print_Titles" localSheetId="0">'наказы 4 кв 2020'!$9:$9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5" i="1" l="1"/>
  <c r="D41" i="1"/>
  <c r="D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3" i="1"/>
  <c r="E34" i="1"/>
  <c r="E35" i="1"/>
  <c r="E37" i="1"/>
  <c r="E38" i="1"/>
  <c r="E39" i="1"/>
  <c r="E40" i="1"/>
  <c r="E42" i="1"/>
  <c r="E43" i="1"/>
  <c r="E44" i="1"/>
  <c r="E46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C45" i="1"/>
  <c r="E45" i="1" s="1"/>
  <c r="C41" i="1"/>
  <c r="E41" i="1" s="1"/>
  <c r="C32" i="1" l="1"/>
  <c r="C36" i="1"/>
  <c r="C47" i="1" l="1"/>
  <c r="D47" i="1" l="1"/>
  <c r="E47" i="1" s="1"/>
  <c r="D36" i="1"/>
  <c r="E36" i="1" s="1"/>
  <c r="D32" i="1"/>
  <c r="C10" i="1"/>
  <c r="C61" i="1" s="1"/>
  <c r="E32" i="1" l="1"/>
  <c r="D61" i="1"/>
  <c r="E10" i="1"/>
  <c r="E61" i="1" l="1"/>
</calcChain>
</file>

<file path=xl/sharedStrings.xml><?xml version="1.0" encoding="utf-8"?>
<sst xmlns="http://schemas.openxmlformats.org/spreadsheetml/2006/main" count="130" uniqueCount="114">
  <si>
    <t xml:space="preserve">Сведения об использовании средств резервного фонда Правительства Ханты-Мансийского автономного округа – Югры в части  расходов </t>
  </si>
  <si>
    <t xml:space="preserve"> в разрезе главных распорядителей бюджетных средств</t>
  </si>
  <si>
    <t>(рублей)</t>
  </si>
  <si>
    <t>Порядковый номер предложения  в соответствии с утвержденным Перечнем наказов избирателей депутатам Думы Ханты-Мансийского автономного округа – Югры</t>
  </si>
  <si>
    <t>Содержание предложения о наказах избирателей депутатам Думы Ханты-Мансийского автономного округа – Югры</t>
  </si>
  <si>
    <t>Выделено средств на реализацию предложения</t>
  </si>
  <si>
    <t>Исполнено средств на отчетную дату (кассовое исполнение)</t>
  </si>
  <si>
    <t>Остаток неиспользованных средств</t>
  </si>
  <si>
    <t>Причины неисполнения</t>
  </si>
  <si>
    <t>1</t>
  </si>
  <si>
    <t>Департамент социального развития автономного округа</t>
  </si>
  <si>
    <t>Департамент образования и молодежной политики автономного округа</t>
  </si>
  <si>
    <t>Департамент культуры автономного округа</t>
  </si>
  <si>
    <t>4.11.2.</t>
  </si>
  <si>
    <t>Департамент здравоохранения автономного округа</t>
  </si>
  <si>
    <t>Всего по главным распорядителям бюджетных средств</t>
  </si>
  <si>
    <t>4.6.</t>
  </si>
  <si>
    <t>4.3.</t>
  </si>
  <si>
    <t>4.1.1.</t>
  </si>
  <si>
    <t>4.1.2.</t>
  </si>
  <si>
    <t>4.8.</t>
  </si>
  <si>
    <t>4.15.2.</t>
  </si>
  <si>
    <t>4.9.2.</t>
  </si>
  <si>
    <t>4.4.</t>
  </si>
  <si>
    <t>4.15.1.</t>
  </si>
  <si>
    <t>4.9.1.</t>
  </si>
  <si>
    <t>4.11.1.</t>
  </si>
  <si>
    <t>4.12.</t>
  </si>
  <si>
    <t>4.16.</t>
  </si>
  <si>
    <t>4.17.</t>
  </si>
  <si>
    <t>Уменьшение размера оплаты за услуги доставки.</t>
  </si>
  <si>
    <t xml:space="preserve">Кузнецов Евгений Николаевич, г. Ханты-Мансийск
Цель: оказание материальной помощи
</t>
  </si>
  <si>
    <t xml:space="preserve">Монин Александр Иванович, д. Кимкьясуй Березовского района
Цель: оказание материальной помощи 
</t>
  </si>
  <si>
    <t>4.2.2.</t>
  </si>
  <si>
    <t xml:space="preserve">Бюджетное учреждение Ханты-Мансийского автономного округа – Югры "Сургутский комплексный центр социального обслуживания населения", г. Сургут
Цель: оказание финансовой помощи на приобретение реабилитационного оборудования 
</t>
  </si>
  <si>
    <t>4.5.2.</t>
  </si>
  <si>
    <t xml:space="preserve">Бюджетное учреждение Ханты-Мансийского автономного округа – Югры "Сургутский районный центр социальной помощи семье и детям", пгт. Барсово Сургутского района
Цель: оказание финансовой помощи на приобретение оборудования для комнаты психологической разгрузки 
</t>
  </si>
  <si>
    <t xml:space="preserve">Бюджетное учреждение Ханты-Мансийского автономного округа – Югры "Нижневартовский многопрофильный реабилитационный центр для инвалидов", г. Нижневартовск 
Цель: оказание финансовой помощи на приобретение игрового компьютерного тренажера 
</t>
  </si>
  <si>
    <t>4.11.3.</t>
  </si>
  <si>
    <t>4.11.4.</t>
  </si>
  <si>
    <t>4.11.5.</t>
  </si>
  <si>
    <t>4.11.6.</t>
  </si>
  <si>
    <t>4.11.7.</t>
  </si>
  <si>
    <t xml:space="preserve">Айбатова Ольга Ивановна, пгт. Березово Березовского района
Цель: оказание материальной помощи
</t>
  </si>
  <si>
    <t xml:space="preserve">Витман Андрей Алексеевич, пгт. Березово Березовского района
Цель: оказание материальной помощи 
</t>
  </si>
  <si>
    <t xml:space="preserve">Гурбанова Юлия Константиновна, г. Ханты-Мансийск
Цель: оказание материальной помощи 
</t>
  </si>
  <si>
    <t xml:space="preserve">Давыдова Раиса Максимовна, д. Хулимсунт Березовского района
Цель: оказание материальной помощи 
</t>
  </si>
  <si>
    <t xml:space="preserve">Ендырева Ольга Александровна, пгт. Игрим Березовского района
Цель: оказание материальной помощи 
</t>
  </si>
  <si>
    <t xml:space="preserve">Иманова Ольга Константиновна, г. Ханты-Мансийск 
Цель: оказание материальной помощи 
</t>
  </si>
  <si>
    <t xml:space="preserve">Кулешова Альбина Митрофановна, п. Сосьва Березовского района
Цель: оказание материальной помощи 
</t>
  </si>
  <si>
    <t>4.11.8.</t>
  </si>
  <si>
    <t>4.11.9.</t>
  </si>
  <si>
    <t>4.11.10.</t>
  </si>
  <si>
    <t>4.11.11.</t>
  </si>
  <si>
    <t>4.20.3.</t>
  </si>
  <si>
    <t>4.21.1.</t>
  </si>
  <si>
    <t>4.21.2.</t>
  </si>
  <si>
    <t xml:space="preserve">Монина Софья Ильинична, с. Няксимволь Березовского района
Цель: оказание материальной помощи 
</t>
  </si>
  <si>
    <t xml:space="preserve">Сайнахова Татьяна Николаевна, с. Саранпауль Березовского района
Цель: оказание материальной помощи 
</t>
  </si>
  <si>
    <t xml:space="preserve">Солянова Елена Даниловна, с. Саранпауль Березовского района
Цель: оказание материальной помощи 
</t>
  </si>
  <si>
    <t xml:space="preserve">Шкварун Светлана Валерьевна, г. Сургут
Цель: оказание материальной помощи 
</t>
  </si>
  <si>
    <t xml:space="preserve">Бюджетное учреждение Ханты-Мансийского автономного округа – Югры "Радужнинский реабилитационный центр для детей 
и подростков с ограниченными возможностями", г. Радужный 
Цель: оказание финансовой помощи на приобретение реабилитационного оборудования 
</t>
  </si>
  <si>
    <t xml:space="preserve">Девяткова Юлия Васильевна, с. Болчары Кондинского района
Цель: оказание материальной помощи 
</t>
  </si>
  <si>
    <t xml:space="preserve">Рузиева Ольга Петровна, пгт. Междуреченский Кондинского района
Цель: оказание материальной помощи 
</t>
  </si>
  <si>
    <t>4.21.3.</t>
  </si>
  <si>
    <t>4.21.5.</t>
  </si>
  <si>
    <t xml:space="preserve">Сизимова Ольга Константиновна, пгт. Междуреченский Кондинского района
Цель: оказание материальной помощи 
</t>
  </si>
  <si>
    <t xml:space="preserve">Бюджетное учреждение Ханты-Мансийского автономного округа – Югры "Ханты-Мансийский центр помощи детям, оставшимся без попечения родителей", г. Ханты-Мансийск
Цель: оказание финансовой помощи на приобретение оборудования для сенсорной комнаты, компьютерной техники 
</t>
  </si>
  <si>
    <t>4.5.1.</t>
  </si>
  <si>
    <t>4.18.1.</t>
  </si>
  <si>
    <t xml:space="preserve">Казенное общеобразовательное учреждение Ханты-Мансийского автономного округа – Югры "Мегионская школа для обучающихся с ограниченными возможностями здоровья", г. Мегион 
Цель: оказание финансовой помощи на приобретение цифрового пианино, компьютерной техники, демонстрационной шахматной доски 
</t>
  </si>
  <si>
    <t xml:space="preserve">Казенное общеобразовательное учреждение Ханты-Мансийского автономного округа – Югры "Солнечная школа-интернат для обучающихся с ограниченными возможностями здоровья", п. Солнечный Сургутского района
Цель: оказание финансовой помощи на приобретение компьютерной техники 
</t>
  </si>
  <si>
    <t xml:space="preserve">Казенное общеобразовательное учреждение Ханты-Мансийского автономного округа – Югры "Ханты-Мансийская школа для обучающихся с ограниченными возможностями здоровья", г. Ханты-Мансийск 
Цель: оказание финансовой помощи на приобретение компьютерной техники, респираторов 
</t>
  </si>
  <si>
    <t>4.1.3.</t>
  </si>
  <si>
    <t>4.21.4.</t>
  </si>
  <si>
    <t xml:space="preserve">Бюджетное учреждение Ханты-Мансийского автономного округа – Югры "Театр обско-угорских народов – Солнце", г. Ханты-Мансийск 
Цель: оказание финансовой помощи на постановку спектакля "Екатерина Великая"  
</t>
  </si>
  <si>
    <t xml:space="preserve">Бюджетное учреждение Ханты-Мансийского автономного округа – Югры "Музей геологии, нефти и газа", г. Ханты-Мансийск 
Цель: оказание финансовой помощи на ремонт светодинамической композиции "Кристалл" 
</t>
  </si>
  <si>
    <t xml:space="preserve">Бюджетное учреждение Ханты-Мансийского автономного округа – Югры "Сургутский музыкально-драматический театр", 
г. Сургут
Цель: оказание финансовой помощи на модернизацию микроавтобуса 
</t>
  </si>
  <si>
    <t xml:space="preserve">Бюджетное учреждение Ханты-Мансийского автономного округа – Югры "Ханты-Мансийский театр кукол", г. Ханты-Мансийск
Цель: оказание финансовой помощи на постановку спектакля 
</t>
  </si>
  <si>
    <t>Департамент физкультуры и спорта автономного округа</t>
  </si>
  <si>
    <t>4.13.2.</t>
  </si>
  <si>
    <t>4.14.</t>
  </si>
  <si>
    <t xml:space="preserve">Бюджетное учреждение Ханты-Мансийского автономного округа – Югры "Центр спортивной подготовки сборных команд Югры", г. Ханты-Мансийск
Цель: оказание финансовой помощи на участие в учебно-тренировочных сборах по синхронному плаванию 
</t>
  </si>
  <si>
    <t xml:space="preserve">Автономное профессиональное образовательное учреждение Ханты-Мансийского автономного округа – Югры "Югорский колледж-интернат олимпийского резерва", г. Ханты-Мансийск 
Цель: оказание финансовой помощи на участие спортсменов в чемпионате России по волейболу 
</t>
  </si>
  <si>
    <t xml:space="preserve">Автономное учреждение Ханты-Мансийского автономного округа – Югры "ЮграМегаСпорт", г. Ханты-Мансийск
Цель: оказание финансовой помощи на организацию и проведение региональных сборов судей по хоккею, приобретение хоккейного инвентаря, хоккейной экипировки 
</t>
  </si>
  <si>
    <t xml:space="preserve">Служба по делам архивов автономного округа </t>
  </si>
  <si>
    <t xml:space="preserve">Казенное учреждение Ханты-Мансийского автономного округа – Югры "Государственный архив Ханты-Мансийского автономного округа – Югры", г. Ханты-Мансийск 
Цель: оказание финансовой помощи на модернизацию стеллажного оборудования в архивохранилище № 4 
</t>
  </si>
  <si>
    <t>4.2.1.</t>
  </si>
  <si>
    <t>4.7.</t>
  </si>
  <si>
    <t xml:space="preserve">Бюджетное учреждение Ханты-Мансийского автономного округа – Югры "Сургутская городская клиническая поликлиника № 2", г. Сургут
Цель: оказание финансовой помощи на приобретение реабилитационного оборудования 
</t>
  </si>
  <si>
    <t xml:space="preserve">Бюджетное учреждение Ханты-Мансийского автономного округа – Югры "Когалымская городская больница", г. Когалым
Цель: оказание финансовой помощи на приобретение оргтехники 
</t>
  </si>
  <si>
    <t xml:space="preserve">Бюджетное учреждение Ханты-Мансийского автономного округа – Югры "Сургутская городская клиническая больница", 
г. Сургут 
Цель: оказание финансовой помощи на приобретение медицинского оборудования 
</t>
  </si>
  <si>
    <t xml:space="preserve">Бюджетное учреждение Ханты-Мансийского автономного округа – Югры "Когалымская городская больница", г. Когалым
Цель: оказание финансовой помощи на приобретение серверов, автоматизированных рабочих мест 
</t>
  </si>
  <si>
    <t xml:space="preserve">Бюджетное учреждение Ханты-Мансийского автономного округа – Югры "Пыть-Яхская окружная клиническая больница", г. Пыть-Ях
Цель: оказание финансовой помощи на приобретение медицинского оборудования, аэрозольных генераторов 
</t>
  </si>
  <si>
    <t>4.10.</t>
  </si>
  <si>
    <t>4.13.1.</t>
  </si>
  <si>
    <t>4.18.2.</t>
  </si>
  <si>
    <t xml:space="preserve">Бюджетное учреждение Ханты-Мансийского автономного округа – Югры "Няганская городская стоматологическая поликлиника", г. Нягань 
Цель: оказание финансовой помощи на изготовление информационных стендов, вывесок, указателей кабинетов
</t>
  </si>
  <si>
    <t xml:space="preserve">Бюджетное учреждение Ханты-Мансийского автономного округа – Югры "Сургутская городская клиническая поликлиника 
№ 3", г. Сургут 
Цель: оказание финансовой помощи на приобретение бактерицидных облучателей, установок обеззараживания и очистки воздуха
</t>
  </si>
  <si>
    <t xml:space="preserve">Бюджетное учреждение Ханты-Мансийского автономного округа – Югры "Сургутская городская клиническая поликлиника 
№ 1", г. Сургут 
Цель: оказание финансовой помощи на приобретение компьютерного оборудования 
</t>
  </si>
  <si>
    <t xml:space="preserve">Бюджетное учреждение Ханты-Мансийского автономного округа – Югры "Федоровская городская больница", пгт. Федоровский Сургутского района 
Цель: оказание финансовой помощи на приобретение специальной одежды 
</t>
  </si>
  <si>
    <t xml:space="preserve">Бюджетное учреждение Ханты-Мансийского автономного округа – Югры "Ханты-Мансийская районная больница", 
г. Ханты-Мансийск 
Цель: оказание финансовой помощи на приобретение полиграфической продукции (филиал в п. Горноправдинске), оргтехники (филиал в п. Луговской), оргтехники, информационных стоек и рамок, жалюзи (филиал в г. Ханты-Мансийске), обустройство крыльца (филиал в п. Сибирский) 
</t>
  </si>
  <si>
    <t>4.19.</t>
  </si>
  <si>
    <t>4.20.1.</t>
  </si>
  <si>
    <t>4.20.2.</t>
  </si>
  <si>
    <t xml:space="preserve">Бюджетное учреждение Ханты-Мансийского автономного округа – Югры "Урайская окружная больница медицинской реабилитации", г. Урай
Цель: оказание финансовой помощи на приобретение медицинского оборудования 
</t>
  </si>
  <si>
    <t xml:space="preserve">Бюджетное учреждение Ханты-Мансийского автономного округа – Югры "Лангепасская городская больница", г. Лангепас 
Цель: оказание финансовой помощи на приобретение лабораторного оборудования 
</t>
  </si>
  <si>
    <t xml:space="preserve">Бюджетное учреждение Ханты-Мансийского автономного округа – Югры "Радужнинская городская больница", г. Радужный Цель: оказание финансовой помощи на приобретение электрокардиографов, тонометров </t>
  </si>
  <si>
    <t xml:space="preserve"> на реализацию наказов избирателей депутатам Думы Ханты-Мансийского автономного округа - Югры за IV квартал 2020 года</t>
  </si>
  <si>
    <t>Экономия по результатам заключения договора</t>
  </si>
  <si>
    <t>Экономия по результатам торговых процедур</t>
  </si>
  <si>
    <t>В связи с длительной процедурой подготовки и согласования аукционной документации на приобретение медицинского оборудования, расходные обязательства планируются к исполнению в первом полугодии 2021 года</t>
  </si>
  <si>
    <t>к пояснительной записке</t>
  </si>
  <si>
    <t xml:space="preserve">Приложение 11.4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</si>
</sst>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#,##0.00_р_."/>
    <numFmt numFmtId="166" formatCode="#,##0.00_ ;\-#,##0.00\ "/>
  </numFmts>
  <fonts count="11" x14ac:knownFonts="1">
    <font>
      <sz val="10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8" fillId="0" borderId="0" applyBorder="0" applyProtection="0"/>
  </cellStyleXfs>
  <cellXfs count="37">
    <xf numFmtId="0" fontId="0" fillId="0" borderId="0" xfId="0"/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4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60D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  <color rgb="FFFFCC66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1"/>
  <sheetViews>
    <sheetView tabSelected="1" topLeftCell="A10" zoomScale="82" zoomScaleNormal="82" workbookViewId="0">
      <selection activeCell="B13" sqref="B13"/>
    </sheetView>
  </sheetViews>
  <sheetFormatPr defaultColWidth="8.77734375" defaultRowHeight="15.6" x14ac:dyDescent="0.3"/>
  <cols>
    <col min="1" max="1" width="18" style="3" customWidth="1"/>
    <col min="2" max="2" width="49.88671875" style="4" customWidth="1"/>
    <col min="3" max="3" width="20.33203125" style="5" customWidth="1"/>
    <col min="4" max="4" width="20.109375" style="6" customWidth="1"/>
    <col min="5" max="5" width="24" style="6" customWidth="1"/>
    <col min="6" max="6" width="41" style="24" customWidth="1"/>
    <col min="7" max="1024" width="9.33203125" style="6" customWidth="1"/>
    <col min="1025" max="16384" width="8.77734375" style="7"/>
  </cols>
  <sheetData>
    <row r="1" spans="1:6" x14ac:dyDescent="0.25">
      <c r="D1" s="35"/>
      <c r="E1" s="35"/>
      <c r="F1" s="33" t="s">
        <v>113</v>
      </c>
    </row>
    <row r="2" spans="1:6" x14ac:dyDescent="0.25">
      <c r="D2" s="33"/>
      <c r="E2" s="33"/>
      <c r="F2" s="33" t="s">
        <v>112</v>
      </c>
    </row>
    <row r="4" spans="1:6" x14ac:dyDescent="0.25">
      <c r="A4" s="36" t="s">
        <v>0</v>
      </c>
      <c r="B4" s="36"/>
      <c r="C4" s="36"/>
      <c r="D4" s="36"/>
      <c r="E4" s="36"/>
      <c r="F4" s="36"/>
    </row>
    <row r="5" spans="1:6" x14ac:dyDescent="0.25">
      <c r="A5" s="36" t="s">
        <v>108</v>
      </c>
      <c r="B5" s="36"/>
      <c r="C5" s="36"/>
      <c r="D5" s="36"/>
      <c r="E5" s="36"/>
      <c r="F5" s="36"/>
    </row>
    <row r="6" spans="1:6" x14ac:dyDescent="0.3">
      <c r="A6" s="8"/>
      <c r="B6" s="8"/>
      <c r="C6" s="8" t="s">
        <v>1</v>
      </c>
      <c r="D6" s="9"/>
      <c r="E6" s="9"/>
      <c r="F6" s="9"/>
    </row>
    <row r="7" spans="1:6" x14ac:dyDescent="0.25">
      <c r="F7" s="10" t="s">
        <v>2</v>
      </c>
    </row>
    <row r="8" spans="1:6" ht="207.6" customHeight="1" x14ac:dyDescent="0.25">
      <c r="A8" s="11" t="s">
        <v>3</v>
      </c>
      <c r="B8" s="12" t="s">
        <v>4</v>
      </c>
      <c r="C8" s="13" t="s">
        <v>5</v>
      </c>
      <c r="D8" s="13" t="s">
        <v>6</v>
      </c>
      <c r="E8" s="13" t="s">
        <v>7</v>
      </c>
      <c r="F8" s="13" t="s">
        <v>8</v>
      </c>
    </row>
    <row r="9" spans="1:6" x14ac:dyDescent="0.25">
      <c r="A9" s="14" t="s">
        <v>9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</row>
    <row r="10" spans="1:6" ht="31.2" x14ac:dyDescent="0.3">
      <c r="A10" s="11"/>
      <c r="B10" s="15" t="s">
        <v>10</v>
      </c>
      <c r="C10" s="28">
        <f>SUM(C11:C31)</f>
        <v>2852278</v>
      </c>
      <c r="D10" s="25">
        <f>SUM(D11:D31)</f>
        <v>2847036</v>
      </c>
      <c r="E10" s="25">
        <f t="shared" ref="E10:E60" si="0">C10-D10</f>
        <v>5242</v>
      </c>
      <c r="F10" s="16"/>
    </row>
    <row r="11" spans="1:6" ht="49.95" customHeight="1" x14ac:dyDescent="0.25">
      <c r="A11" s="11" t="s">
        <v>18</v>
      </c>
      <c r="B11" s="17" t="s">
        <v>31</v>
      </c>
      <c r="C11" s="2">
        <v>40720</v>
      </c>
      <c r="D11" s="2">
        <v>40720</v>
      </c>
      <c r="E11" s="2">
        <f t="shared" si="0"/>
        <v>0</v>
      </c>
      <c r="F11" s="1"/>
    </row>
    <row r="12" spans="1:6" ht="48" customHeight="1" x14ac:dyDescent="0.25">
      <c r="A12" s="11" t="s">
        <v>19</v>
      </c>
      <c r="B12" s="17" t="s">
        <v>32</v>
      </c>
      <c r="C12" s="2">
        <v>40720</v>
      </c>
      <c r="D12" s="2">
        <v>40000</v>
      </c>
      <c r="E12" s="2">
        <f t="shared" si="0"/>
        <v>720</v>
      </c>
      <c r="F12" s="1" t="s">
        <v>30</v>
      </c>
    </row>
    <row r="13" spans="1:6" ht="109.2" x14ac:dyDescent="0.3">
      <c r="A13" s="11" t="s">
        <v>33</v>
      </c>
      <c r="B13" s="17" t="s">
        <v>34</v>
      </c>
      <c r="C13" s="2">
        <v>600000</v>
      </c>
      <c r="D13" s="2">
        <v>600000</v>
      </c>
      <c r="E13" s="2">
        <f t="shared" si="0"/>
        <v>0</v>
      </c>
      <c r="F13" s="18"/>
    </row>
    <row r="14" spans="1:6" ht="124.2" customHeight="1" x14ac:dyDescent="0.25">
      <c r="A14" s="11" t="s">
        <v>35</v>
      </c>
      <c r="B14" s="17" t="s">
        <v>36</v>
      </c>
      <c r="C14" s="2">
        <v>100000</v>
      </c>
      <c r="D14" s="2">
        <v>100000</v>
      </c>
      <c r="E14" s="2">
        <f t="shared" si="0"/>
        <v>0</v>
      </c>
      <c r="F14" s="1"/>
    </row>
    <row r="15" spans="1:6" ht="135" customHeight="1" x14ac:dyDescent="0.25">
      <c r="A15" s="11" t="s">
        <v>16</v>
      </c>
      <c r="B15" s="17" t="s">
        <v>37</v>
      </c>
      <c r="C15" s="2">
        <v>280300</v>
      </c>
      <c r="D15" s="2">
        <v>280300</v>
      </c>
      <c r="E15" s="2">
        <f t="shared" si="0"/>
        <v>0</v>
      </c>
      <c r="F15" s="1"/>
    </row>
    <row r="16" spans="1:6" ht="68.400000000000006" customHeight="1" x14ac:dyDescent="0.25">
      <c r="A16" s="11" t="s">
        <v>26</v>
      </c>
      <c r="B16" s="17" t="s">
        <v>43</v>
      </c>
      <c r="C16" s="2">
        <v>20300</v>
      </c>
      <c r="D16" s="2">
        <v>20200</v>
      </c>
      <c r="E16" s="2">
        <f t="shared" si="0"/>
        <v>100</v>
      </c>
      <c r="F16" s="1" t="s">
        <v>30</v>
      </c>
    </row>
    <row r="17" spans="1:6" ht="68.400000000000006" customHeight="1" x14ac:dyDescent="0.25">
      <c r="A17" s="11" t="s">
        <v>13</v>
      </c>
      <c r="B17" s="17" t="s">
        <v>44</v>
      </c>
      <c r="C17" s="2">
        <v>40600</v>
      </c>
      <c r="D17" s="2">
        <v>40200</v>
      </c>
      <c r="E17" s="2">
        <f t="shared" si="0"/>
        <v>400</v>
      </c>
      <c r="F17" s="1" t="s">
        <v>30</v>
      </c>
    </row>
    <row r="18" spans="1:6" ht="68.400000000000006" customHeight="1" x14ac:dyDescent="0.25">
      <c r="A18" s="11" t="s">
        <v>38</v>
      </c>
      <c r="B18" s="17" t="s">
        <v>45</v>
      </c>
      <c r="C18" s="2">
        <v>40600</v>
      </c>
      <c r="D18" s="2">
        <v>40000</v>
      </c>
      <c r="E18" s="2">
        <f t="shared" si="0"/>
        <v>600</v>
      </c>
      <c r="F18" s="1" t="s">
        <v>30</v>
      </c>
    </row>
    <row r="19" spans="1:6" ht="68.400000000000006" customHeight="1" x14ac:dyDescent="0.25">
      <c r="A19" s="11" t="s">
        <v>39</v>
      </c>
      <c r="B19" s="17" t="s">
        <v>46</v>
      </c>
      <c r="C19" s="2">
        <v>40720</v>
      </c>
      <c r="D19" s="2">
        <v>40000</v>
      </c>
      <c r="E19" s="2">
        <f t="shared" si="0"/>
        <v>720</v>
      </c>
      <c r="F19" s="1" t="s">
        <v>30</v>
      </c>
    </row>
    <row r="20" spans="1:6" ht="68.400000000000006" customHeight="1" x14ac:dyDescent="0.25">
      <c r="A20" s="11" t="s">
        <v>40</v>
      </c>
      <c r="B20" s="17" t="s">
        <v>47</v>
      </c>
      <c r="C20" s="2">
        <v>40600</v>
      </c>
      <c r="D20" s="2">
        <v>40200</v>
      </c>
      <c r="E20" s="2">
        <f t="shared" si="0"/>
        <v>400</v>
      </c>
      <c r="F20" s="1" t="s">
        <v>30</v>
      </c>
    </row>
    <row r="21" spans="1:6" ht="68.400000000000006" customHeight="1" x14ac:dyDescent="0.25">
      <c r="A21" s="11" t="s">
        <v>41</v>
      </c>
      <c r="B21" s="17" t="s">
        <v>48</v>
      </c>
      <c r="C21" s="2">
        <v>40600</v>
      </c>
      <c r="D21" s="2">
        <v>40000</v>
      </c>
      <c r="E21" s="2">
        <f t="shared" si="0"/>
        <v>600</v>
      </c>
      <c r="F21" s="1" t="s">
        <v>30</v>
      </c>
    </row>
    <row r="22" spans="1:6" ht="68.400000000000006" customHeight="1" x14ac:dyDescent="0.25">
      <c r="A22" s="11" t="s">
        <v>42</v>
      </c>
      <c r="B22" s="17" t="s">
        <v>49</v>
      </c>
      <c r="C22" s="2">
        <v>40600</v>
      </c>
      <c r="D22" s="2">
        <v>40200</v>
      </c>
      <c r="E22" s="2">
        <f t="shared" si="0"/>
        <v>400</v>
      </c>
      <c r="F22" s="1" t="s">
        <v>30</v>
      </c>
    </row>
    <row r="23" spans="1:6" ht="68.400000000000006" customHeight="1" x14ac:dyDescent="0.25">
      <c r="A23" s="11" t="s">
        <v>50</v>
      </c>
      <c r="B23" s="17" t="s">
        <v>57</v>
      </c>
      <c r="C23" s="2">
        <v>30450</v>
      </c>
      <c r="D23" s="2">
        <v>30150</v>
      </c>
      <c r="E23" s="2">
        <f t="shared" si="0"/>
        <v>300</v>
      </c>
      <c r="F23" s="1" t="s">
        <v>30</v>
      </c>
    </row>
    <row r="24" spans="1:6" ht="68.400000000000006" customHeight="1" x14ac:dyDescent="0.25">
      <c r="A24" s="11" t="s">
        <v>51</v>
      </c>
      <c r="B24" s="17" t="s">
        <v>58</v>
      </c>
      <c r="C24" s="2">
        <v>40600</v>
      </c>
      <c r="D24" s="2">
        <v>40400</v>
      </c>
      <c r="E24" s="2">
        <f t="shared" si="0"/>
        <v>200</v>
      </c>
      <c r="F24" s="1" t="s">
        <v>30</v>
      </c>
    </row>
    <row r="25" spans="1:6" ht="62.4" x14ac:dyDescent="0.25">
      <c r="A25" s="11" t="s">
        <v>52</v>
      </c>
      <c r="B25" s="17" t="s">
        <v>59</v>
      </c>
      <c r="C25" s="2">
        <v>40600</v>
      </c>
      <c r="D25" s="2">
        <v>40200</v>
      </c>
      <c r="E25" s="2">
        <f t="shared" si="0"/>
        <v>400</v>
      </c>
      <c r="F25" s="1" t="s">
        <v>30</v>
      </c>
    </row>
    <row r="26" spans="1:6" ht="49.95" customHeight="1" x14ac:dyDescent="0.25">
      <c r="A26" s="11" t="s">
        <v>53</v>
      </c>
      <c r="B26" s="17" t="s">
        <v>60</v>
      </c>
      <c r="C26" s="2">
        <v>40600</v>
      </c>
      <c r="D26" s="2">
        <v>40800</v>
      </c>
      <c r="E26" s="2">
        <f t="shared" si="0"/>
        <v>-200</v>
      </c>
      <c r="F26" s="1"/>
    </row>
    <row r="27" spans="1:6" ht="48" customHeight="1" x14ac:dyDescent="0.25">
      <c r="A27" s="11" t="s">
        <v>54</v>
      </c>
      <c r="B27" s="17" t="s">
        <v>61</v>
      </c>
      <c r="C27" s="2">
        <v>200000</v>
      </c>
      <c r="D27" s="2">
        <v>200000</v>
      </c>
      <c r="E27" s="2">
        <f t="shared" si="0"/>
        <v>0</v>
      </c>
      <c r="F27" s="1"/>
    </row>
    <row r="28" spans="1:6" ht="49.95" customHeight="1" x14ac:dyDescent="0.25">
      <c r="A28" s="11" t="s">
        <v>55</v>
      </c>
      <c r="B28" s="17" t="s">
        <v>62</v>
      </c>
      <c r="C28" s="2">
        <v>40600</v>
      </c>
      <c r="D28" s="2">
        <v>40400</v>
      </c>
      <c r="E28" s="2">
        <f t="shared" si="0"/>
        <v>200</v>
      </c>
      <c r="F28" s="1" t="s">
        <v>30</v>
      </c>
    </row>
    <row r="29" spans="1:6" ht="48.6" customHeight="1" x14ac:dyDescent="0.25">
      <c r="A29" s="11" t="s">
        <v>56</v>
      </c>
      <c r="B29" s="17" t="s">
        <v>63</v>
      </c>
      <c r="C29" s="2">
        <v>40600</v>
      </c>
      <c r="D29" s="2">
        <v>40400</v>
      </c>
      <c r="E29" s="2">
        <f t="shared" si="0"/>
        <v>200</v>
      </c>
      <c r="F29" s="1" t="s">
        <v>30</v>
      </c>
    </row>
    <row r="30" spans="1:6" ht="48.6" customHeight="1" x14ac:dyDescent="0.25">
      <c r="A30" s="11" t="s">
        <v>64</v>
      </c>
      <c r="B30" s="17" t="s">
        <v>66</v>
      </c>
      <c r="C30" s="2">
        <v>40600</v>
      </c>
      <c r="D30" s="2">
        <v>40400</v>
      </c>
      <c r="E30" s="2">
        <f t="shared" si="0"/>
        <v>200</v>
      </c>
      <c r="F30" s="1" t="s">
        <v>30</v>
      </c>
    </row>
    <row r="31" spans="1:6" ht="138.75" customHeight="1" x14ac:dyDescent="0.25">
      <c r="A31" s="11" t="s">
        <v>65</v>
      </c>
      <c r="B31" s="17" t="s">
        <v>67</v>
      </c>
      <c r="C31" s="2">
        <v>1052468</v>
      </c>
      <c r="D31" s="2">
        <v>1052466</v>
      </c>
      <c r="E31" s="2">
        <f t="shared" si="0"/>
        <v>2</v>
      </c>
      <c r="F31" s="1" t="s">
        <v>109</v>
      </c>
    </row>
    <row r="32" spans="1:6" ht="31.2" x14ac:dyDescent="0.3">
      <c r="A32" s="19"/>
      <c r="B32" s="20" t="s">
        <v>11</v>
      </c>
      <c r="C32" s="29">
        <f>SUM(C33:C35)</f>
        <v>505700</v>
      </c>
      <c r="D32" s="27">
        <f>SUM(D33:D35)</f>
        <v>505700</v>
      </c>
      <c r="E32" s="25">
        <f t="shared" si="0"/>
        <v>0</v>
      </c>
      <c r="F32" s="18"/>
    </row>
    <row r="33" spans="1:6" ht="153" customHeight="1" x14ac:dyDescent="0.25">
      <c r="A33" s="11" t="s">
        <v>17</v>
      </c>
      <c r="B33" s="17" t="s">
        <v>70</v>
      </c>
      <c r="C33" s="21">
        <v>205700</v>
      </c>
      <c r="D33" s="21">
        <v>205700</v>
      </c>
      <c r="E33" s="2">
        <f t="shared" si="0"/>
        <v>0</v>
      </c>
      <c r="F33" s="1"/>
    </row>
    <row r="34" spans="1:6" ht="135" customHeight="1" x14ac:dyDescent="0.25">
      <c r="A34" s="11" t="s">
        <v>68</v>
      </c>
      <c r="B34" s="17" t="s">
        <v>71</v>
      </c>
      <c r="C34" s="21">
        <v>100000</v>
      </c>
      <c r="D34" s="21">
        <v>100000</v>
      </c>
      <c r="E34" s="2">
        <f t="shared" si="0"/>
        <v>0</v>
      </c>
      <c r="F34" s="1"/>
    </row>
    <row r="35" spans="1:6" ht="159" customHeight="1" x14ac:dyDescent="0.25">
      <c r="A35" s="11" t="s">
        <v>69</v>
      </c>
      <c r="B35" s="17" t="s">
        <v>72</v>
      </c>
      <c r="C35" s="21">
        <v>200000</v>
      </c>
      <c r="D35" s="21">
        <v>200000</v>
      </c>
      <c r="E35" s="2">
        <f t="shared" si="0"/>
        <v>0</v>
      </c>
      <c r="F35" s="1"/>
    </row>
    <row r="36" spans="1:6" x14ac:dyDescent="0.3">
      <c r="A36" s="11"/>
      <c r="B36" s="20" t="s">
        <v>12</v>
      </c>
      <c r="C36" s="29">
        <f>SUM(C37:C40)</f>
        <v>1735220</v>
      </c>
      <c r="D36" s="27">
        <f>SUM(D37:D40)</f>
        <v>1735180</v>
      </c>
      <c r="E36" s="25">
        <f t="shared" si="0"/>
        <v>40</v>
      </c>
      <c r="F36" s="18"/>
    </row>
    <row r="37" spans="1:6" ht="125.4" customHeight="1" x14ac:dyDescent="0.25">
      <c r="A37" s="11" t="s">
        <v>73</v>
      </c>
      <c r="B37" s="17" t="s">
        <v>75</v>
      </c>
      <c r="C37" s="21">
        <v>900000</v>
      </c>
      <c r="D37" s="21">
        <v>900000</v>
      </c>
      <c r="E37" s="2">
        <f t="shared" si="0"/>
        <v>0</v>
      </c>
      <c r="F37" s="1"/>
    </row>
    <row r="38" spans="1:6" ht="99" customHeight="1" x14ac:dyDescent="0.25">
      <c r="A38" s="11" t="s">
        <v>28</v>
      </c>
      <c r="B38" s="17" t="s">
        <v>76</v>
      </c>
      <c r="C38" s="21">
        <v>100000</v>
      </c>
      <c r="D38" s="21">
        <v>100000</v>
      </c>
      <c r="E38" s="2">
        <f t="shared" si="0"/>
        <v>0</v>
      </c>
      <c r="F38" s="1"/>
    </row>
    <row r="39" spans="1:6" ht="124.8" x14ac:dyDescent="0.25">
      <c r="A39" s="11" t="s">
        <v>29</v>
      </c>
      <c r="B39" s="17" t="s">
        <v>77</v>
      </c>
      <c r="C39" s="21">
        <v>200000</v>
      </c>
      <c r="D39" s="21">
        <v>200000</v>
      </c>
      <c r="E39" s="2">
        <f t="shared" si="0"/>
        <v>0</v>
      </c>
      <c r="F39" s="1"/>
    </row>
    <row r="40" spans="1:6" ht="99" customHeight="1" x14ac:dyDescent="0.25">
      <c r="A40" s="11" t="s">
        <v>74</v>
      </c>
      <c r="B40" s="17" t="s">
        <v>78</v>
      </c>
      <c r="C40" s="21">
        <v>535220</v>
      </c>
      <c r="D40" s="21">
        <v>535180</v>
      </c>
      <c r="E40" s="2">
        <f t="shared" si="0"/>
        <v>40</v>
      </c>
      <c r="F40" s="1"/>
    </row>
    <row r="41" spans="1:6" ht="41.25" customHeight="1" x14ac:dyDescent="0.25">
      <c r="A41" s="11"/>
      <c r="B41" s="32" t="s">
        <v>79</v>
      </c>
      <c r="C41" s="29">
        <f>SUM(C42:C44)</f>
        <v>3200000</v>
      </c>
      <c r="D41" s="29">
        <f>SUM(D42:D44)</f>
        <v>3200000</v>
      </c>
      <c r="E41" s="25">
        <f t="shared" si="0"/>
        <v>0</v>
      </c>
      <c r="F41" s="1"/>
    </row>
    <row r="42" spans="1:6" ht="121.5" customHeight="1" x14ac:dyDescent="0.25">
      <c r="A42" s="11" t="s">
        <v>25</v>
      </c>
      <c r="B42" s="17" t="s">
        <v>82</v>
      </c>
      <c r="C42" s="21">
        <v>300000</v>
      </c>
      <c r="D42" s="21">
        <v>300000</v>
      </c>
      <c r="E42" s="2">
        <f t="shared" si="0"/>
        <v>0</v>
      </c>
      <c r="F42" s="1"/>
    </row>
    <row r="43" spans="1:6" ht="132" customHeight="1" x14ac:dyDescent="0.25">
      <c r="A43" s="11" t="s">
        <v>80</v>
      </c>
      <c r="B43" s="17" t="s">
        <v>83</v>
      </c>
      <c r="C43" s="21">
        <v>900000</v>
      </c>
      <c r="D43" s="21">
        <v>900000</v>
      </c>
      <c r="E43" s="2">
        <f t="shared" si="0"/>
        <v>0</v>
      </c>
      <c r="F43" s="1"/>
    </row>
    <row r="44" spans="1:6" ht="132" customHeight="1" x14ac:dyDescent="0.25">
      <c r="A44" s="11" t="s">
        <v>81</v>
      </c>
      <c r="B44" s="17" t="s">
        <v>84</v>
      </c>
      <c r="C44" s="21">
        <v>2000000</v>
      </c>
      <c r="D44" s="21">
        <v>2000000</v>
      </c>
      <c r="E44" s="2">
        <f t="shared" si="0"/>
        <v>0</v>
      </c>
      <c r="F44" s="1"/>
    </row>
    <row r="45" spans="1:6" ht="39" customHeight="1" x14ac:dyDescent="0.25">
      <c r="A45" s="11"/>
      <c r="B45" s="20" t="s">
        <v>85</v>
      </c>
      <c r="C45" s="29">
        <f>C46</f>
        <v>403200</v>
      </c>
      <c r="D45" s="29">
        <f>D46</f>
        <v>403200</v>
      </c>
      <c r="E45" s="25">
        <f t="shared" si="0"/>
        <v>0</v>
      </c>
      <c r="F45" s="1"/>
    </row>
    <row r="46" spans="1:6" ht="141.75" customHeight="1" x14ac:dyDescent="0.25">
      <c r="A46" s="11" t="s">
        <v>27</v>
      </c>
      <c r="B46" s="17" t="s">
        <v>86</v>
      </c>
      <c r="C46" s="21">
        <v>403200</v>
      </c>
      <c r="D46" s="21">
        <v>403200</v>
      </c>
      <c r="E46" s="2">
        <f t="shared" si="0"/>
        <v>0</v>
      </c>
      <c r="F46" s="1"/>
    </row>
    <row r="47" spans="1:6" ht="31.2" x14ac:dyDescent="0.25">
      <c r="A47" s="11"/>
      <c r="B47" s="20" t="s">
        <v>14</v>
      </c>
      <c r="C47" s="29">
        <f>SUM(C48:C60)</f>
        <v>8500002</v>
      </c>
      <c r="D47" s="27">
        <f>SUM(D48:D60)</f>
        <v>6484454.2999999998</v>
      </c>
      <c r="E47" s="2">
        <f t="shared" si="0"/>
        <v>2015547.7000000002</v>
      </c>
      <c r="F47" s="1"/>
    </row>
    <row r="48" spans="1:6" ht="66" customHeight="1" x14ac:dyDescent="0.25">
      <c r="A48" s="11" t="s">
        <v>87</v>
      </c>
      <c r="B48" s="17" t="s">
        <v>89</v>
      </c>
      <c r="C48" s="21">
        <v>500000</v>
      </c>
      <c r="D48" s="21">
        <v>497500</v>
      </c>
      <c r="E48" s="2">
        <f t="shared" si="0"/>
        <v>2500</v>
      </c>
      <c r="F48" s="1" t="s">
        <v>110</v>
      </c>
    </row>
    <row r="49" spans="1:8" ht="88.5" customHeight="1" x14ac:dyDescent="0.25">
      <c r="A49" s="11" t="s">
        <v>23</v>
      </c>
      <c r="B49" s="17" t="s">
        <v>90</v>
      </c>
      <c r="C49" s="21">
        <v>130000</v>
      </c>
      <c r="D49" s="21">
        <v>130000</v>
      </c>
      <c r="E49" s="2">
        <f t="shared" si="0"/>
        <v>0</v>
      </c>
      <c r="F49" s="1"/>
    </row>
    <row r="50" spans="1:8" ht="124.8" x14ac:dyDescent="0.25">
      <c r="A50" s="11" t="s">
        <v>88</v>
      </c>
      <c r="B50" s="17" t="s">
        <v>91</v>
      </c>
      <c r="C50" s="21">
        <v>1997647</v>
      </c>
      <c r="D50" s="34">
        <v>0</v>
      </c>
      <c r="E50" s="2">
        <f t="shared" si="0"/>
        <v>1997647</v>
      </c>
      <c r="F50" s="31" t="s">
        <v>111</v>
      </c>
    </row>
    <row r="51" spans="1:8" ht="140.4" x14ac:dyDescent="0.25">
      <c r="A51" s="11" t="s">
        <v>20</v>
      </c>
      <c r="B51" s="17" t="s">
        <v>92</v>
      </c>
      <c r="C51" s="21">
        <v>672930</v>
      </c>
      <c r="D51" s="21">
        <v>672930</v>
      </c>
      <c r="E51" s="2">
        <f t="shared" si="0"/>
        <v>0</v>
      </c>
      <c r="F51" s="1"/>
    </row>
    <row r="52" spans="1:8" ht="124.8" x14ac:dyDescent="0.25">
      <c r="A52" s="11" t="s">
        <v>22</v>
      </c>
      <c r="B52" s="17" t="s">
        <v>93</v>
      </c>
      <c r="C52" s="21">
        <v>1000000</v>
      </c>
      <c r="D52" s="21">
        <v>999998.3</v>
      </c>
      <c r="E52" s="2">
        <f t="shared" si="0"/>
        <v>1.6999999999534339</v>
      </c>
      <c r="F52" s="1" t="s">
        <v>110</v>
      </c>
      <c r="H52" s="30"/>
    </row>
    <row r="53" spans="1:8" ht="112.95" customHeight="1" x14ac:dyDescent="0.25">
      <c r="A53" s="11" t="s">
        <v>94</v>
      </c>
      <c r="B53" s="17" t="s">
        <v>97</v>
      </c>
      <c r="C53" s="21">
        <v>220000</v>
      </c>
      <c r="D53" s="26">
        <v>205230</v>
      </c>
      <c r="E53" s="2">
        <f t="shared" si="0"/>
        <v>14770</v>
      </c>
      <c r="F53" s="1" t="s">
        <v>110</v>
      </c>
    </row>
    <row r="54" spans="1:8" ht="140.4" x14ac:dyDescent="0.25">
      <c r="A54" s="11" t="s">
        <v>95</v>
      </c>
      <c r="B54" s="17" t="s">
        <v>98</v>
      </c>
      <c r="C54" s="21">
        <v>740000</v>
      </c>
      <c r="D54" s="21">
        <v>740000</v>
      </c>
      <c r="E54" s="2">
        <f t="shared" si="0"/>
        <v>0</v>
      </c>
      <c r="F54" s="1"/>
    </row>
    <row r="55" spans="1:8" ht="158.25" customHeight="1" x14ac:dyDescent="0.25">
      <c r="A55" s="11" t="s">
        <v>24</v>
      </c>
      <c r="B55" s="17" t="s">
        <v>99</v>
      </c>
      <c r="C55" s="21">
        <v>500000</v>
      </c>
      <c r="D55" s="21">
        <v>500000</v>
      </c>
      <c r="E55" s="2">
        <f t="shared" si="0"/>
        <v>0</v>
      </c>
      <c r="F55" s="31"/>
    </row>
    <row r="56" spans="1:8" ht="140.4" x14ac:dyDescent="0.25">
      <c r="A56" s="11" t="s">
        <v>21</v>
      </c>
      <c r="B56" s="17" t="s">
        <v>100</v>
      </c>
      <c r="C56" s="21">
        <v>490058</v>
      </c>
      <c r="D56" s="21">
        <v>490058</v>
      </c>
      <c r="E56" s="2">
        <f t="shared" si="0"/>
        <v>0</v>
      </c>
      <c r="F56" s="1"/>
    </row>
    <row r="57" spans="1:8" ht="187.2" x14ac:dyDescent="0.25">
      <c r="A57" s="11" t="s">
        <v>96</v>
      </c>
      <c r="B57" s="17" t="s">
        <v>101</v>
      </c>
      <c r="C57" s="21">
        <v>600000</v>
      </c>
      <c r="D57" s="21">
        <v>600000</v>
      </c>
      <c r="E57" s="2">
        <f t="shared" si="0"/>
        <v>0</v>
      </c>
      <c r="F57" s="1"/>
    </row>
    <row r="58" spans="1:8" ht="109.2" x14ac:dyDescent="0.25">
      <c r="A58" s="11" t="s">
        <v>102</v>
      </c>
      <c r="B58" s="17" t="s">
        <v>105</v>
      </c>
      <c r="C58" s="21">
        <v>465000</v>
      </c>
      <c r="D58" s="21">
        <v>465000</v>
      </c>
      <c r="E58" s="2">
        <f t="shared" si="0"/>
        <v>0</v>
      </c>
      <c r="F58" s="1"/>
    </row>
    <row r="59" spans="1:8" ht="109.2" x14ac:dyDescent="0.25">
      <c r="A59" s="11" t="s">
        <v>103</v>
      </c>
      <c r="B59" s="17" t="s">
        <v>106</v>
      </c>
      <c r="C59" s="21">
        <v>903500</v>
      </c>
      <c r="D59" s="21">
        <v>903500</v>
      </c>
      <c r="E59" s="2">
        <f t="shared" si="0"/>
        <v>0</v>
      </c>
      <c r="F59" s="1"/>
    </row>
    <row r="60" spans="1:8" ht="85.95" customHeight="1" x14ac:dyDescent="0.25">
      <c r="A60" s="11" t="s">
        <v>104</v>
      </c>
      <c r="B60" s="17" t="s">
        <v>107</v>
      </c>
      <c r="C60" s="21">
        <v>280867</v>
      </c>
      <c r="D60" s="26">
        <v>280238</v>
      </c>
      <c r="E60" s="2">
        <f t="shared" si="0"/>
        <v>629</v>
      </c>
      <c r="F60" s="1" t="s">
        <v>110</v>
      </c>
    </row>
    <row r="61" spans="1:8" ht="32.4" x14ac:dyDescent="0.25">
      <c r="A61" s="19"/>
      <c r="B61" s="22" t="s">
        <v>15</v>
      </c>
      <c r="C61" s="23">
        <f>C32+C36+C47+C10+C41+C45</f>
        <v>17196400</v>
      </c>
      <c r="D61" s="23">
        <f>D32+D36+D47+D10+D41+D45</f>
        <v>15175570.300000001</v>
      </c>
      <c r="E61" s="23">
        <f>E32+E36+E47+E10+E41+E45</f>
        <v>2020829.7000000002</v>
      </c>
      <c r="F61" s="1"/>
    </row>
  </sheetData>
  <autoFilter ref="A9:AMJ61"/>
  <mergeCells count="2">
    <mergeCell ref="A4:F4"/>
    <mergeCell ref="A5:F5"/>
  </mergeCells>
  <pageMargins left="0.39370078740157483" right="0.39370078740157483" top="0.98425196850393704" bottom="0.59055118110236227" header="0.51181102362204722" footer="0.39370078740157483"/>
  <pageSetup paperSize="9" scale="88" firstPageNumber="1519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наказы 4 кв 2020</vt:lpstr>
      <vt:lpstr>'наказы 4 кв 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KocyurkoYU</dc:creator>
  <dc:description/>
  <cp:lastModifiedBy>Середкина Оксана Геннадьевна</cp:lastModifiedBy>
  <cp:revision>1</cp:revision>
  <cp:lastPrinted>2021-05-04T06:09:37Z</cp:lastPrinted>
  <dcterms:created xsi:type="dcterms:W3CDTF">2018-12-25T09:11:35Z</dcterms:created>
  <dcterms:modified xsi:type="dcterms:W3CDTF">2021-05-04T06:10:28Z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